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Лист1!$A$1:$H$47</definedName>
  </definedNames>
  <calcPr calcId="114210"/>
</workbook>
</file>

<file path=xl/calcChain.xml><?xml version="1.0" encoding="utf-8"?>
<calcChain xmlns="http://schemas.openxmlformats.org/spreadsheetml/2006/main">
  <c r="F20" i="1"/>
  <c r="C24"/>
  <c r="E20"/>
  <c r="D20"/>
  <c r="C20"/>
  <c r="D37"/>
  <c r="D29"/>
  <c r="D38"/>
  <c r="D30"/>
  <c r="D39"/>
  <c r="D31"/>
  <c r="D33"/>
  <c r="D34"/>
  <c r="D32"/>
  <c r="D35"/>
  <c r="D36"/>
  <c r="D40"/>
  <c r="C29"/>
  <c r="D41"/>
  <c r="C30"/>
  <c r="E29"/>
  <c r="C31"/>
  <c r="E30"/>
  <c r="F30"/>
  <c r="F29"/>
  <c r="C32"/>
  <c r="E31"/>
  <c r="C33"/>
  <c r="E32"/>
  <c r="F32"/>
  <c r="F31"/>
  <c r="C34"/>
  <c r="E33"/>
  <c r="F33"/>
  <c r="C35"/>
  <c r="E34"/>
  <c r="F34"/>
  <c r="C36"/>
  <c r="E35"/>
  <c r="F35"/>
  <c r="C37"/>
  <c r="E36"/>
  <c r="F36"/>
  <c r="C38"/>
  <c r="E37"/>
  <c r="F37"/>
  <c r="C39"/>
  <c r="E38"/>
  <c r="F38"/>
  <c r="C40"/>
  <c r="E40"/>
  <c r="E39"/>
  <c r="F39"/>
  <c r="F40"/>
  <c r="F41"/>
  <c r="G20"/>
  <c r="E41"/>
</calcChain>
</file>

<file path=xl/comments1.xml><?xml version="1.0" encoding="utf-8"?>
<comments xmlns="http://schemas.openxmlformats.org/spreadsheetml/2006/main">
  <authors>
    <author>Автор</author>
  </authors>
  <commentLis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арендуемую площадь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арендную ставку</t>
        </r>
      </text>
    </commen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арендную ставку</t>
        </r>
      </text>
    </comment>
    <comment ref="E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арендную ставку</t>
        </r>
      </text>
    </comment>
    <comment ref="F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арендную ставку</t>
        </r>
      </text>
    </comment>
  </commentList>
</comments>
</file>

<file path=xl/sharedStrings.xml><?xml version="1.0" encoding="utf-8"?>
<sst xmlns="http://schemas.openxmlformats.org/spreadsheetml/2006/main" count="35" uniqueCount="30">
  <si>
    <t>1 месяц</t>
  </si>
  <si>
    <t>3 месяца</t>
  </si>
  <si>
    <t>6 месяцев</t>
  </si>
  <si>
    <t>12 месяцев</t>
  </si>
  <si>
    <t>Арендуемая площадь, квадратных метров</t>
  </si>
  <si>
    <t>Стоимость арендной платы за квадратный метр, евро</t>
  </si>
  <si>
    <t>Сумма кредита, евро</t>
  </si>
  <si>
    <t>Срок кредита, месяцев</t>
  </si>
  <si>
    <t>Остаток ОД до платежа</t>
  </si>
  <si>
    <t>Основной долг в платеже</t>
  </si>
  <si>
    <t>Проценты по кредиту в платеже</t>
  </si>
  <si>
    <t>Всего платеж</t>
  </si>
  <si>
    <t>ИТОГО</t>
  </si>
  <si>
    <t>Месяц платежа</t>
  </si>
  <si>
    <t>При единовременной оплате за период</t>
  </si>
  <si>
    <t>УВАЖАЕМЫЙ АРЕНДАТОР !</t>
  </si>
  <si>
    <t xml:space="preserve">          Кроме того, ВЫ можете воспользоваться возможностю финансирования платежей посредством кредита</t>
  </si>
  <si>
    <t xml:space="preserve">Процентная ставка, % </t>
  </si>
  <si>
    <t>График платежей по кредиту *</t>
  </si>
  <si>
    <t>* базовый расчет, условия кредитования могу быть адаптированы под пожелания и потребности Клиента</t>
  </si>
  <si>
    <t>тел.8-0212-538222, +375-44-5838036, +375-29-1213526</t>
  </si>
  <si>
    <t xml:space="preserve">          Предлагаем ВАМ рассмотреть различные варианы внесения платы за арендуемые у нас площади и подобрать</t>
  </si>
  <si>
    <t xml:space="preserve">           Арендную плату можно уплачивать ежемесячно, ежеквартально, один раз в полугодие или один раз в год.</t>
  </si>
  <si>
    <t>Чем за больший период ВЫ вносите плату, тем это выгоднее для ВАС.</t>
  </si>
  <si>
    <t>Кредит ЗАО "Идея Банк" на 12 мес.</t>
  </si>
  <si>
    <t>Контактная информация: ЗАО "Идея Банк", Центр обслуживания бизнеса №7, г.Витебск, пр-кт Московский, д.11/1</t>
  </si>
  <si>
    <t>Затраты на арендную плату в год, евро</t>
  </si>
  <si>
    <t xml:space="preserve">наиболее удобный для ВАС. </t>
  </si>
  <si>
    <t>ЗАО "ИДЕЯ БАНК". В этом случае ВЫ получаете возможность СУЩЕСТВЕННО сэкономить на арендной плате,</t>
  </si>
  <si>
    <t>сохранить оборотные средства, а также - получить дополнительное финансирование для развития ВАШЕГО бизнеса.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</si>
</sst>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4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3" fillId="3" borderId="1" xfId="0" applyFont="1" applyFill="1" applyBorder="1" applyAlignment="1">
      <alignment wrapText="1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4" fontId="4" fillId="3" borderId="1" xfId="0" applyNumberFormat="1" applyFont="1" applyFill="1" applyBorder="1"/>
    <xf numFmtId="0" fontId="0" fillId="3" borderId="1" xfId="0" applyFill="1" applyBorder="1"/>
    <xf numFmtId="4" fontId="0" fillId="3" borderId="1" xfId="0" applyNumberFormat="1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" fontId="4" fillId="3" borderId="2" xfId="0" applyNumberFormat="1" applyFont="1" applyFill="1" applyBorder="1"/>
    <xf numFmtId="4" fontId="4" fillId="3" borderId="3" xfId="0" applyNumberFormat="1" applyFont="1" applyFill="1" applyBorder="1"/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152400</xdr:rowOff>
    </xdr:from>
    <xdr:to>
      <xdr:col>5</xdr:col>
      <xdr:colOff>161925</xdr:colOff>
      <xdr:row>21</xdr:row>
      <xdr:rowOff>895350</xdr:rowOff>
    </xdr:to>
    <xdr:pic>
      <xdr:nvPicPr>
        <xdr:cNvPr id="1033" name="Picture 1" descr="логотип Ideab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4657725"/>
          <a:ext cx="31051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2" zoomScaleNormal="100" workbookViewId="0">
      <selection activeCell="G22" sqref="G22"/>
    </sheetView>
  </sheetViews>
  <sheetFormatPr defaultRowHeight="15"/>
  <cols>
    <col min="1" max="1" width="3" customWidth="1"/>
    <col min="2" max="2" width="27.42578125" customWidth="1"/>
    <col min="3" max="6" width="14.7109375" customWidth="1"/>
    <col min="7" max="7" width="19.140625" customWidth="1"/>
    <col min="8" max="8" width="3.28515625" customWidth="1"/>
    <col min="9" max="9" width="12.7109375" customWidth="1"/>
  </cols>
  <sheetData>
    <row r="1" spans="1:8">
      <c r="A1" s="2"/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3" t="s">
        <v>15</v>
      </c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>
      <c r="A4" s="2"/>
      <c r="B4" s="2" t="s">
        <v>21</v>
      </c>
      <c r="C4" s="2"/>
      <c r="D4" s="2"/>
      <c r="E4" s="2"/>
      <c r="F4" s="2"/>
      <c r="G4" s="2"/>
      <c r="H4" s="2"/>
    </row>
    <row r="5" spans="1:8">
      <c r="A5" s="2"/>
      <c r="B5" s="2" t="s">
        <v>27</v>
      </c>
      <c r="C5" s="2"/>
      <c r="D5" s="2"/>
      <c r="E5" s="2"/>
      <c r="F5" s="2"/>
      <c r="G5" s="2"/>
      <c r="H5" s="2"/>
    </row>
    <row r="6" spans="1:8">
      <c r="A6" s="2"/>
      <c r="B6" s="2" t="s">
        <v>22</v>
      </c>
      <c r="C6" s="2"/>
      <c r="D6" s="2"/>
      <c r="E6" s="2"/>
      <c r="F6" s="2"/>
      <c r="G6" s="2"/>
      <c r="H6" s="2"/>
    </row>
    <row r="7" spans="1:8">
      <c r="A7" s="2"/>
      <c r="B7" s="2" t="s">
        <v>23</v>
      </c>
      <c r="C7" s="2"/>
      <c r="D7" s="2"/>
      <c r="E7" s="2"/>
      <c r="F7" s="2"/>
      <c r="G7" s="2"/>
      <c r="H7" s="2"/>
    </row>
    <row r="8" spans="1:8">
      <c r="A8" s="2"/>
      <c r="B8" s="3" t="s">
        <v>16</v>
      </c>
      <c r="C8" s="2"/>
      <c r="D8" s="2"/>
      <c r="E8" s="2"/>
      <c r="F8" s="2"/>
      <c r="G8" s="2"/>
      <c r="H8" s="2"/>
    </row>
    <row r="9" spans="1:8">
      <c r="A9" s="2"/>
      <c r="B9" s="3" t="s">
        <v>28</v>
      </c>
      <c r="C9" s="2"/>
      <c r="D9" s="2"/>
      <c r="E9" s="2"/>
      <c r="F9" s="2"/>
      <c r="G9" s="2"/>
      <c r="H9" s="2"/>
    </row>
    <row r="10" spans="1:8">
      <c r="A10" s="2"/>
      <c r="B10" s="3" t="s">
        <v>29</v>
      </c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 ht="36" customHeight="1">
      <c r="A12" s="2"/>
      <c r="B12" s="4" t="s">
        <v>4</v>
      </c>
      <c r="C12" s="1">
        <v>50</v>
      </c>
      <c r="D12" s="5"/>
      <c r="E12" s="5"/>
      <c r="F12" s="5"/>
      <c r="G12" s="5"/>
      <c r="H12" s="2"/>
    </row>
    <row r="13" spans="1:8" ht="9" customHeight="1">
      <c r="A13" s="2"/>
      <c r="B13" s="5"/>
      <c r="C13" s="5"/>
      <c r="D13" s="5"/>
      <c r="E13" s="5"/>
      <c r="F13" s="5"/>
      <c r="G13" s="5"/>
      <c r="H13" s="2"/>
    </row>
    <row r="14" spans="1:8" ht="18.75">
      <c r="A14" s="2"/>
      <c r="B14" s="18" t="s">
        <v>5</v>
      </c>
      <c r="C14" s="17" t="s">
        <v>14</v>
      </c>
      <c r="D14" s="17"/>
      <c r="E14" s="17"/>
      <c r="F14" s="17"/>
      <c r="G14" s="5"/>
      <c r="H14" s="2"/>
    </row>
    <row r="15" spans="1:8" ht="18.75">
      <c r="A15" s="2"/>
      <c r="B15" s="18"/>
      <c r="C15" s="6" t="s">
        <v>0</v>
      </c>
      <c r="D15" s="6" t="s">
        <v>1</v>
      </c>
      <c r="E15" s="6" t="s">
        <v>2</v>
      </c>
      <c r="F15" s="6" t="s">
        <v>3</v>
      </c>
      <c r="G15" s="5"/>
      <c r="H15" s="2"/>
    </row>
    <row r="16" spans="1:8" ht="24" customHeight="1">
      <c r="A16" s="2"/>
      <c r="B16" s="18"/>
      <c r="C16" s="1">
        <v>12</v>
      </c>
      <c r="D16" s="1">
        <v>11</v>
      </c>
      <c r="E16" s="1">
        <v>10</v>
      </c>
      <c r="F16" s="1">
        <v>9</v>
      </c>
      <c r="G16" s="5"/>
      <c r="H16" s="2"/>
    </row>
    <row r="17" spans="1:8" ht="9" customHeight="1" thickBot="1">
      <c r="A17" s="2"/>
      <c r="B17" s="5"/>
      <c r="C17" s="5"/>
      <c r="D17" s="5"/>
      <c r="E17" s="5"/>
      <c r="F17" s="5"/>
      <c r="G17" s="5"/>
      <c r="H17" s="2"/>
    </row>
    <row r="18" spans="1:8" ht="18.75">
      <c r="A18" s="2"/>
      <c r="B18" s="18" t="s">
        <v>26</v>
      </c>
      <c r="C18" s="17" t="s">
        <v>14</v>
      </c>
      <c r="D18" s="17"/>
      <c r="E18" s="17"/>
      <c r="F18" s="19"/>
      <c r="G18" s="20" t="s">
        <v>24</v>
      </c>
      <c r="H18" s="2"/>
    </row>
    <row r="19" spans="1:8" ht="18.75">
      <c r="A19" s="2"/>
      <c r="B19" s="18"/>
      <c r="C19" s="6" t="s">
        <v>0</v>
      </c>
      <c r="D19" s="6" t="s">
        <v>1</v>
      </c>
      <c r="E19" s="6" t="s">
        <v>2</v>
      </c>
      <c r="F19" s="12" t="s">
        <v>3</v>
      </c>
      <c r="G19" s="21"/>
      <c r="H19" s="2"/>
    </row>
    <row r="20" spans="1:8" ht="24" customHeight="1" thickBot="1">
      <c r="A20" s="2"/>
      <c r="B20" s="18"/>
      <c r="C20" s="7">
        <f>C12*C16*12</f>
        <v>7200</v>
      </c>
      <c r="D20" s="7">
        <f>C12*D16*12</f>
        <v>6600</v>
      </c>
      <c r="E20" s="7">
        <f>C12*E16*12</f>
        <v>6000</v>
      </c>
      <c r="F20" s="13">
        <f>C12*F16*12</f>
        <v>5400</v>
      </c>
      <c r="G20" s="14">
        <f>F41</f>
        <v>5689.5749999999998</v>
      </c>
      <c r="H20" s="2"/>
    </row>
    <row r="21" spans="1:8" ht="21" customHeight="1">
      <c r="A21" s="2"/>
      <c r="B21" s="2"/>
      <c r="C21" s="2"/>
      <c r="D21" s="2"/>
      <c r="E21" s="2"/>
      <c r="F21" s="2"/>
      <c r="G21" s="2"/>
      <c r="H21" s="2"/>
    </row>
    <row r="22" spans="1:8" ht="77.25" customHeight="1">
      <c r="A22" s="2"/>
      <c r="B22" s="2"/>
      <c r="C22" s="2"/>
      <c r="D22" s="2"/>
      <c r="E22" s="2"/>
      <c r="F22" s="2"/>
      <c r="G22" s="2"/>
      <c r="H22" s="2"/>
    </row>
    <row r="23" spans="1:8" ht="27.75" customHeight="1">
      <c r="A23" s="2"/>
      <c r="B23" s="15" t="s">
        <v>18</v>
      </c>
      <c r="C23" s="16"/>
      <c r="D23" s="16"/>
      <c r="E23" s="16"/>
      <c r="F23" s="16"/>
      <c r="G23" s="16"/>
      <c r="H23" s="2"/>
    </row>
    <row r="24" spans="1:8">
      <c r="A24" s="2"/>
      <c r="B24" s="8" t="s">
        <v>6</v>
      </c>
      <c r="C24" s="9">
        <f>F20</f>
        <v>5400</v>
      </c>
      <c r="D24" s="2"/>
      <c r="E24" s="2"/>
      <c r="F24" s="2"/>
      <c r="G24" s="2"/>
      <c r="H24" s="2"/>
    </row>
    <row r="25" spans="1:8">
      <c r="A25" s="2"/>
      <c r="B25" s="8" t="s">
        <v>7</v>
      </c>
      <c r="C25" s="8">
        <v>12</v>
      </c>
      <c r="D25" s="2"/>
      <c r="E25" s="2"/>
      <c r="F25" s="2"/>
      <c r="G25" s="2"/>
      <c r="H25" s="2"/>
    </row>
    <row r="26" spans="1:8">
      <c r="A26" s="2"/>
      <c r="B26" s="8" t="s">
        <v>17</v>
      </c>
      <c r="C26" s="8">
        <v>9.9</v>
      </c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 ht="45">
      <c r="A28" s="2"/>
      <c r="B28" s="10" t="s">
        <v>13</v>
      </c>
      <c r="C28" s="10" t="s">
        <v>8</v>
      </c>
      <c r="D28" s="10" t="s">
        <v>9</v>
      </c>
      <c r="E28" s="10" t="s">
        <v>10</v>
      </c>
      <c r="F28" s="10" t="s">
        <v>11</v>
      </c>
      <c r="G28" s="2"/>
      <c r="H28" s="2"/>
    </row>
    <row r="29" spans="1:8">
      <c r="A29" s="2"/>
      <c r="B29" s="11">
        <v>1</v>
      </c>
      <c r="C29" s="9">
        <f>C24</f>
        <v>5400</v>
      </c>
      <c r="D29" s="9">
        <f>C24/12</f>
        <v>450</v>
      </c>
      <c r="E29" s="9">
        <f>C29*C26*30/360/100</f>
        <v>44.55</v>
      </c>
      <c r="F29" s="9">
        <f>D29+E29</f>
        <v>494.55</v>
      </c>
      <c r="G29" s="2"/>
      <c r="H29" s="2"/>
    </row>
    <row r="30" spans="1:8">
      <c r="A30" s="2"/>
      <c r="B30" s="11">
        <v>2</v>
      </c>
      <c r="C30" s="9">
        <f>C29-D29</f>
        <v>4950</v>
      </c>
      <c r="D30" s="9">
        <f>C24/12</f>
        <v>450</v>
      </c>
      <c r="E30" s="9">
        <f>C30*C26*30/360/100</f>
        <v>40.837499999999999</v>
      </c>
      <c r="F30" s="9">
        <f t="shared" ref="F30:F40" si="0">D30+E30</f>
        <v>490.83749999999998</v>
      </c>
      <c r="G30" s="2"/>
      <c r="H30" s="2"/>
    </row>
    <row r="31" spans="1:8">
      <c r="A31" s="2"/>
      <c r="B31" s="11">
        <v>3</v>
      </c>
      <c r="C31" s="9">
        <f t="shared" ref="C31:C40" si="1">C30-D30</f>
        <v>4500</v>
      </c>
      <c r="D31" s="9">
        <f>C24/12</f>
        <v>450</v>
      </c>
      <c r="E31" s="9">
        <f>C31*C26*30/360/100</f>
        <v>37.125</v>
      </c>
      <c r="F31" s="9">
        <f t="shared" si="0"/>
        <v>487.125</v>
      </c>
      <c r="G31" s="2"/>
      <c r="H31" s="2"/>
    </row>
    <row r="32" spans="1:8">
      <c r="A32" s="2"/>
      <c r="B32" s="11">
        <v>4</v>
      </c>
      <c r="C32" s="9">
        <f t="shared" si="1"/>
        <v>4050</v>
      </c>
      <c r="D32" s="9">
        <f>C24/12</f>
        <v>450</v>
      </c>
      <c r="E32" s="9">
        <f>C32*C26*30/360/100</f>
        <v>33.412500000000001</v>
      </c>
      <c r="F32" s="9">
        <f t="shared" si="0"/>
        <v>483.41250000000002</v>
      </c>
      <c r="G32" s="2"/>
      <c r="H32" s="2"/>
    </row>
    <row r="33" spans="1:8">
      <c r="A33" s="2"/>
      <c r="B33" s="11">
        <v>5</v>
      </c>
      <c r="C33" s="9">
        <f t="shared" si="1"/>
        <v>3600</v>
      </c>
      <c r="D33" s="9">
        <f>C24/12</f>
        <v>450</v>
      </c>
      <c r="E33" s="9">
        <f>C33*C26*30/360/100</f>
        <v>29.7</v>
      </c>
      <c r="F33" s="9">
        <f t="shared" si="0"/>
        <v>479.7</v>
      </c>
      <c r="G33" s="2"/>
      <c r="H33" s="2"/>
    </row>
    <row r="34" spans="1:8">
      <c r="A34" s="2"/>
      <c r="B34" s="11">
        <v>6</v>
      </c>
      <c r="C34" s="9">
        <f t="shared" si="1"/>
        <v>3150</v>
      </c>
      <c r="D34" s="9">
        <f>C24/12</f>
        <v>450</v>
      </c>
      <c r="E34" s="9">
        <f>C34*C26*30/360/100</f>
        <v>25.987500000000001</v>
      </c>
      <c r="F34" s="9">
        <f t="shared" si="0"/>
        <v>475.98750000000001</v>
      </c>
      <c r="G34" s="2"/>
      <c r="H34" s="2"/>
    </row>
    <row r="35" spans="1:8">
      <c r="A35" s="2"/>
      <c r="B35" s="11">
        <v>7</v>
      </c>
      <c r="C35" s="9">
        <f t="shared" si="1"/>
        <v>2700</v>
      </c>
      <c r="D35" s="9">
        <f>C24/12</f>
        <v>450</v>
      </c>
      <c r="E35" s="9">
        <f>C35*C26*30/360/100</f>
        <v>22.274999999999999</v>
      </c>
      <c r="F35" s="9">
        <f t="shared" si="0"/>
        <v>472.27499999999998</v>
      </c>
      <c r="G35" s="2"/>
      <c r="H35" s="2"/>
    </row>
    <row r="36" spans="1:8">
      <c r="A36" s="2"/>
      <c r="B36" s="11">
        <v>8</v>
      </c>
      <c r="C36" s="9">
        <f t="shared" si="1"/>
        <v>2250</v>
      </c>
      <c r="D36" s="9">
        <f>C24/12</f>
        <v>450</v>
      </c>
      <c r="E36" s="9">
        <f>C36*C26*30/360/100</f>
        <v>18.5625</v>
      </c>
      <c r="F36" s="9">
        <f t="shared" si="0"/>
        <v>468.5625</v>
      </c>
      <c r="G36" s="2"/>
      <c r="H36" s="2"/>
    </row>
    <row r="37" spans="1:8">
      <c r="A37" s="2"/>
      <c r="B37" s="11">
        <v>9</v>
      </c>
      <c r="C37" s="9">
        <f t="shared" si="1"/>
        <v>1800</v>
      </c>
      <c r="D37" s="9">
        <f>C24/12</f>
        <v>450</v>
      </c>
      <c r="E37" s="9">
        <f>C37*C26*30/360/100</f>
        <v>14.85</v>
      </c>
      <c r="F37" s="9">
        <f t="shared" si="0"/>
        <v>464.85</v>
      </c>
      <c r="G37" s="2"/>
      <c r="H37" s="2"/>
    </row>
    <row r="38" spans="1:8">
      <c r="A38" s="2"/>
      <c r="B38" s="11">
        <v>10</v>
      </c>
      <c r="C38" s="9">
        <f t="shared" si="1"/>
        <v>1350</v>
      </c>
      <c r="D38" s="9">
        <f>C24/12</f>
        <v>450</v>
      </c>
      <c r="E38" s="9">
        <f>C38*C26*30/360/100</f>
        <v>11.137499999999999</v>
      </c>
      <c r="F38" s="9">
        <f t="shared" si="0"/>
        <v>461.13749999999999</v>
      </c>
      <c r="G38" s="2"/>
      <c r="H38" s="2"/>
    </row>
    <row r="39" spans="1:8">
      <c r="A39" s="2"/>
      <c r="B39" s="11">
        <v>11</v>
      </c>
      <c r="C39" s="9">
        <f t="shared" si="1"/>
        <v>900</v>
      </c>
      <c r="D39" s="9">
        <f>C24/12</f>
        <v>450</v>
      </c>
      <c r="E39" s="9">
        <f>C39*C26*30/360/100</f>
        <v>7.4249999999999998</v>
      </c>
      <c r="F39" s="9">
        <f t="shared" si="0"/>
        <v>457.42500000000001</v>
      </c>
      <c r="G39" s="2"/>
      <c r="H39" s="2"/>
    </row>
    <row r="40" spans="1:8">
      <c r="A40" s="2"/>
      <c r="B40" s="11">
        <v>12</v>
      </c>
      <c r="C40" s="9">
        <f t="shared" si="1"/>
        <v>450</v>
      </c>
      <c r="D40" s="9">
        <f>C24-SUM(D29:D39)</f>
        <v>450</v>
      </c>
      <c r="E40" s="9">
        <f>C40*C26*30/360/100</f>
        <v>3.7124999999999999</v>
      </c>
      <c r="F40" s="9">
        <f t="shared" si="0"/>
        <v>453.71249999999998</v>
      </c>
      <c r="G40" s="2"/>
      <c r="H40" s="2"/>
    </row>
    <row r="41" spans="1:8">
      <c r="A41" s="2"/>
      <c r="B41" s="11" t="s">
        <v>12</v>
      </c>
      <c r="C41" s="9"/>
      <c r="D41" s="9">
        <f>SUM(D29:D40)</f>
        <v>5400</v>
      </c>
      <c r="E41" s="9">
        <f>SUM(E29:E40)</f>
        <v>289.57499999999999</v>
      </c>
      <c r="F41" s="9">
        <f>SUM(F29:F40)</f>
        <v>5689.5749999999998</v>
      </c>
      <c r="G41" s="2"/>
      <c r="H41" s="2"/>
    </row>
    <row r="42" spans="1:8">
      <c r="A42" s="2"/>
      <c r="B42" s="2" t="s">
        <v>19</v>
      </c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 t="s">
        <v>25</v>
      </c>
      <c r="C44" s="2"/>
      <c r="D44" s="2"/>
      <c r="E44" s="2"/>
      <c r="F44" s="2"/>
      <c r="G44" s="2"/>
      <c r="H44" s="2"/>
    </row>
    <row r="45" spans="1:8">
      <c r="A45" s="2"/>
      <c r="B45" s="2" t="s">
        <v>20</v>
      </c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</sheetData>
  <mergeCells count="6">
    <mergeCell ref="B23:G23"/>
    <mergeCell ref="C14:F14"/>
    <mergeCell ref="B14:B16"/>
    <mergeCell ref="B18:B20"/>
    <mergeCell ref="C18:F18"/>
    <mergeCell ref="G18:G19"/>
  </mergeCells>
  <phoneticPr fontId="0" type="noConversion"/>
  <pageMargins left="0.21" right="0.19685039370078741" top="0.28000000000000003" bottom="0.4" header="0.25" footer="0.31496062992125984"/>
  <pageSetup paperSize="9" scale="88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2017-11-07T13:30:45Z</dcterms:modified>
</cp:coreProperties>
</file>